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odeschini\Downloads\"/>
    </mc:Choice>
  </mc:AlternateContent>
  <xr:revisionPtr revIDLastSave="0" documentId="13_ncr:1_{CB27D824-74F7-4DC5-B5C8-D1729DE2C85E}" xr6:coauthVersionLast="47" xr6:coauthVersionMax="47" xr10:uidLastSave="{00000000-0000-0000-0000-000000000000}"/>
  <bookViews>
    <workbookView xWindow="-120" yWindow="-120" windowWidth="29040" windowHeight="15720" firstSheet="1" activeTab="1" xr2:uid="{2F9FAE49-8525-E74F-A637-337F3F597925}"/>
  </bookViews>
  <sheets>
    <sheet name="TABELLA_CARTACEA_ELETTORI" sheetId="1" state="hidden" r:id="rId1"/>
    <sheet name="Dati Referendum 2026" sheetId="14" r:id="rId2"/>
  </sheets>
  <definedNames>
    <definedName name="_xlnm.Print_Area" localSheetId="0">TABELLA_CARTACEA_ELETTORI!$A$1:$W$22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4" l="1"/>
  <c r="P15" i="14"/>
  <c r="Q15" i="14"/>
  <c r="R15" i="14"/>
  <c r="O16" i="14"/>
  <c r="P16" i="14"/>
  <c r="Q16" i="14"/>
  <c r="R16" i="14"/>
  <c r="O17" i="14"/>
  <c r="P17" i="14"/>
  <c r="Q17" i="14"/>
  <c r="R17" i="14"/>
  <c r="O18" i="14"/>
  <c r="P18" i="14"/>
  <c r="Q18" i="14"/>
  <c r="R18" i="14"/>
  <c r="O19" i="14"/>
  <c r="P19" i="14"/>
  <c r="Q19" i="14"/>
  <c r="R19" i="14"/>
  <c r="O20" i="14"/>
  <c r="P20" i="14"/>
  <c r="Q20" i="14"/>
  <c r="R20" i="14"/>
  <c r="O21" i="14"/>
  <c r="P21" i="14"/>
  <c r="Q21" i="14"/>
  <c r="R21" i="14"/>
  <c r="O22" i="14"/>
  <c r="P22" i="14"/>
  <c r="Q22" i="14"/>
  <c r="R22" i="14"/>
  <c r="N5" i="14"/>
  <c r="N6" i="14"/>
  <c r="N7" i="14"/>
  <c r="N8" i="14"/>
  <c r="N9" i="14"/>
  <c r="N4" i="14"/>
  <c r="L5" i="14"/>
  <c r="L6" i="14"/>
  <c r="L7" i="14"/>
  <c r="L8" i="14"/>
  <c r="L9" i="14"/>
  <c r="L4" i="14"/>
  <c r="J5" i="14"/>
  <c r="J6" i="14"/>
  <c r="J7" i="14"/>
  <c r="J8" i="14"/>
  <c r="J9" i="14"/>
  <c r="J4" i="14"/>
  <c r="H5" i="14"/>
  <c r="H6" i="14"/>
  <c r="H7" i="14"/>
  <c r="H8" i="14"/>
  <c r="H9" i="14"/>
  <c r="H4" i="14"/>
  <c r="V10" i="14"/>
  <c r="U10" i="14"/>
  <c r="S10" i="14"/>
  <c r="R10" i="14"/>
  <c r="Q10" i="14"/>
  <c r="K10" i="14"/>
  <c r="I10" i="14"/>
  <c r="G10" i="14"/>
  <c r="T9" i="14"/>
  <c r="T8" i="14"/>
  <c r="T6" i="14"/>
  <c r="T5" i="14"/>
  <c r="O21" i="1"/>
  <c r="N21" i="1"/>
  <c r="K21" i="1"/>
  <c r="J21" i="1"/>
  <c r="G21" i="1"/>
  <c r="F21" i="1"/>
  <c r="C21" i="1"/>
  <c r="B21" i="1"/>
  <c r="P20" i="1"/>
  <c r="L20" i="1"/>
  <c r="H20" i="1"/>
  <c r="D20" i="1"/>
  <c r="P19" i="1"/>
  <c r="L19" i="1"/>
  <c r="H19" i="1"/>
  <c r="D19" i="1"/>
  <c r="P18" i="1"/>
  <c r="L18" i="1"/>
  <c r="H18" i="1"/>
  <c r="D18" i="1"/>
  <c r="P17" i="1"/>
  <c r="L17" i="1"/>
  <c r="H17" i="1"/>
  <c r="D17" i="1"/>
  <c r="P16" i="1"/>
  <c r="L16" i="1"/>
  <c r="H16" i="1"/>
  <c r="H21" i="1" s="1"/>
  <c r="D16" i="1"/>
  <c r="P15" i="1"/>
  <c r="P21" i="1" s="1"/>
  <c r="L15" i="1"/>
  <c r="H15" i="1"/>
  <c r="D15" i="1"/>
  <c r="R9" i="1"/>
  <c r="Q9" i="1"/>
  <c r="L9" i="1"/>
  <c r="K9" i="1"/>
  <c r="F9" i="1"/>
  <c r="E9" i="1"/>
  <c r="C9" i="1"/>
  <c r="B9" i="1"/>
  <c r="U8" i="1"/>
  <c r="T8" i="1"/>
  <c r="V8" i="1" s="1"/>
  <c r="S8" i="1"/>
  <c r="O8" i="1"/>
  <c r="N8" i="1"/>
  <c r="P8" i="1" s="1"/>
  <c r="M8" i="1"/>
  <c r="J8" i="1"/>
  <c r="I8" i="1"/>
  <c r="H8" i="1"/>
  <c r="G8" i="1"/>
  <c r="D8" i="1"/>
  <c r="S7" i="1"/>
  <c r="O7" i="1"/>
  <c r="U7" i="1" s="1"/>
  <c r="N7" i="1"/>
  <c r="T7" i="1" s="1"/>
  <c r="V7" i="1" s="1"/>
  <c r="M7" i="1"/>
  <c r="I7" i="1"/>
  <c r="H7" i="1"/>
  <c r="J7" i="1" s="1"/>
  <c r="G7" i="1"/>
  <c r="D7" i="1"/>
  <c r="S6" i="1"/>
  <c r="M6" i="1"/>
  <c r="I6" i="1"/>
  <c r="O6" i="1" s="1"/>
  <c r="U6" i="1" s="1"/>
  <c r="H6" i="1"/>
  <c r="N6" i="1" s="1"/>
  <c r="G6" i="1"/>
  <c r="D6" i="1"/>
  <c r="U5" i="1"/>
  <c r="T5" i="1"/>
  <c r="V5" i="1" s="1"/>
  <c r="S5" i="1"/>
  <c r="O5" i="1"/>
  <c r="N5" i="1"/>
  <c r="P5" i="1" s="1"/>
  <c r="M5" i="1"/>
  <c r="J5" i="1"/>
  <c r="I5" i="1"/>
  <c r="H5" i="1"/>
  <c r="G5" i="1"/>
  <c r="D5" i="1"/>
  <c r="S4" i="1"/>
  <c r="O4" i="1"/>
  <c r="U4" i="1" s="1"/>
  <c r="N4" i="1"/>
  <c r="T4" i="1" s="1"/>
  <c r="M4" i="1"/>
  <c r="I4" i="1"/>
  <c r="H4" i="1"/>
  <c r="J4" i="1" s="1"/>
  <c r="G4" i="1"/>
  <c r="G9" i="1" s="1"/>
  <c r="D4" i="1"/>
  <c r="D9" i="1" s="1"/>
  <c r="S3" i="1"/>
  <c r="S9" i="1" s="1"/>
  <c r="M3" i="1"/>
  <c r="M9" i="1" s="1"/>
  <c r="I3" i="1"/>
  <c r="I9" i="1" s="1"/>
  <c r="H3" i="1"/>
  <c r="H9" i="1" s="1"/>
  <c r="G3" i="1"/>
  <c r="D3" i="1"/>
  <c r="M10" i="14" l="1"/>
  <c r="T4" i="14"/>
  <c r="T7" i="14"/>
  <c r="C10" i="14"/>
  <c r="D6" i="14" s="1"/>
  <c r="T6" i="1"/>
  <c r="V6" i="1" s="1"/>
  <c r="P6" i="1"/>
  <c r="V4" i="1"/>
  <c r="L21" i="1"/>
  <c r="J3" i="1"/>
  <c r="J9" i="1" s="1"/>
  <c r="P4" i="1"/>
  <c r="J6" i="1"/>
  <c r="P7" i="1"/>
  <c r="D21" i="1"/>
  <c r="N3" i="1"/>
  <c r="O3" i="1"/>
  <c r="T10" i="14" l="1"/>
  <c r="D9" i="14"/>
  <c r="D7" i="14"/>
  <c r="D4" i="14"/>
  <c r="J10" i="14"/>
  <c r="L10" i="14"/>
  <c r="N10" i="14"/>
  <c r="D5" i="14"/>
  <c r="H10" i="14"/>
  <c r="D8" i="14"/>
  <c r="O9" i="1"/>
  <c r="U3" i="1"/>
  <c r="U9" i="1" s="1"/>
  <c r="N9" i="1"/>
  <c r="T3" i="1"/>
  <c r="P3" i="1"/>
  <c r="P9" i="1" s="1"/>
  <c r="U11" i="14" l="1"/>
  <c r="V11" i="14"/>
  <c r="D10" i="14"/>
  <c r="V3" i="1"/>
  <c r="T9" i="1"/>
  <c r="V9" i="1" l="1"/>
  <c r="E19" i="1"/>
  <c r="I19" i="1"/>
  <c r="Q15" i="1"/>
  <c r="I17" i="1"/>
  <c r="M20" i="1"/>
  <c r="Q20" i="1"/>
  <c r="I16" i="1"/>
  <c r="M15" i="1"/>
  <c r="Q18" i="1"/>
  <c r="I15" i="1"/>
  <c r="I20" i="1"/>
  <c r="M16" i="1"/>
  <c r="Q16" i="1"/>
  <c r="E16" i="1"/>
  <c r="E18" i="1"/>
  <c r="I18" i="1"/>
  <c r="E20" i="1"/>
  <c r="M17" i="1"/>
  <c r="Q17" i="1"/>
  <c r="M19" i="1"/>
  <c r="E15" i="1"/>
  <c r="Q19" i="1"/>
  <c r="E17" i="1"/>
  <c r="M18" i="1"/>
  <c r="W9" i="1" l="1"/>
  <c r="W7" i="1"/>
  <c r="Q21" i="1"/>
  <c r="W8" i="1"/>
  <c r="W5" i="1"/>
  <c r="I21" i="1"/>
  <c r="E21" i="1"/>
  <c r="W4" i="1"/>
  <c r="W6" i="1"/>
  <c r="M21" i="1"/>
  <c r="W3" i="1"/>
</calcChain>
</file>

<file path=xl/sharedStrings.xml><?xml version="1.0" encoding="utf-8"?>
<sst xmlns="http://schemas.openxmlformats.org/spreadsheetml/2006/main" count="83" uniqueCount="30">
  <si>
    <t>n.sezione</t>
  </si>
  <si>
    <t>Totale vontanti iscritti ai registri</t>
  </si>
  <si>
    <t>Cancellati</t>
  </si>
  <si>
    <t>Restano iscritti</t>
  </si>
  <si>
    <t>Aggiunti alle liste</t>
  </si>
  <si>
    <t>Totale iscritti alle liste</t>
  </si>
  <si>
    <t>Non ancora maggiorenni</t>
  </si>
  <si>
    <t>TOTALE ELETTORI</t>
  </si>
  <si>
    <t>Ripartizione seggi</t>
  </si>
  <si>
    <t>M</t>
  </si>
  <si>
    <t>F</t>
  </si>
  <si>
    <t>Tot.</t>
  </si>
  <si>
    <t>%</t>
  </si>
  <si>
    <t>Affluenza ore 23
sabato 8 giugno 2024</t>
  </si>
  <si>
    <t>Affluenza ore 12
domenica 9 giugno 2025</t>
  </si>
  <si>
    <t>Affluenza ore 19
domenica 9 giugno 2024</t>
  </si>
  <si>
    <t>Affluenza ore 23 - DEFINITIVA
domenica 9 giugno 2024</t>
  </si>
  <si>
    <t>TOTALE AVENTI DIRITTO DI VOTO</t>
  </si>
  <si>
    <t>Affluenza ore 12
domenica 22 marzo 2026</t>
  </si>
  <si>
    <t>Affluenza ore 19
domenica 22 marzo 2026</t>
  </si>
  <si>
    <t>Affluenza ore 23
domenica 22 marzo 2026</t>
  </si>
  <si>
    <t>Affluenza ore 15 - DEFINITIVA
lunedì 23 marzo 2026</t>
  </si>
  <si>
    <t>Schede Bianche</t>
  </si>
  <si>
    <t>Schede Nulle</t>
  </si>
  <si>
    <t>Schede che contengono voti contestati o non assegnati</t>
  </si>
  <si>
    <t>TOTALE VOTI VALIDI</t>
  </si>
  <si>
    <t>SI</t>
  </si>
  <si>
    <t>NO</t>
  </si>
  <si>
    <t>n°</t>
  </si>
  <si>
    <t>AFFLUENZA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</si>
</sst>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sz val="14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10" fontId="2" fillId="0" borderId="2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0" fontId="2" fillId="0" borderId="19" xfId="0" applyNumberFormat="1" applyFont="1" applyBorder="1" applyAlignment="1">
      <alignment horizontal="center" vertical="center"/>
    </xf>
    <xf numFmtId="10" fontId="2" fillId="0" borderId="3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10" fontId="2" fillId="6" borderId="2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0" fontId="3" fillId="7" borderId="34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0" fontId="3" fillId="0" borderId="38" xfId="0" applyNumberFormat="1" applyFont="1" applyBorder="1" applyAlignment="1">
      <alignment horizontal="center" vertical="center"/>
    </xf>
    <xf numFmtId="10" fontId="3" fillId="0" borderId="27" xfId="0" applyNumberFormat="1" applyFont="1" applyBorder="1" applyAlignment="1">
      <alignment horizontal="center" vertical="center"/>
    </xf>
    <xf numFmtId="10" fontId="3" fillId="0" borderId="32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/>
    </xf>
    <xf numFmtId="10" fontId="3" fillId="7" borderId="52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0" fontId="3" fillId="0" borderId="37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0" fontId="3" fillId="0" borderId="4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0" fontId="3" fillId="0" borderId="54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10" fontId="4" fillId="6" borderId="25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0" fontId="4" fillId="2" borderId="34" xfId="0" applyNumberFormat="1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10" fontId="4" fillId="2" borderId="58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3" fillId="7" borderId="71" xfId="0" applyFont="1" applyFill="1" applyBorder="1" applyAlignment="1">
      <alignment horizontal="center" vertical="center"/>
    </xf>
    <xf numFmtId="10" fontId="3" fillId="7" borderId="7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48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10" fontId="6" fillId="0" borderId="25" xfId="1" applyNumberFormat="1" applyFont="1" applyBorder="1" applyAlignment="1">
      <alignment horizontal="center" wrapText="1"/>
    </xf>
    <xf numFmtId="10" fontId="6" fillId="0" borderId="43" xfId="1" applyNumberFormat="1" applyFont="1" applyBorder="1" applyAlignment="1">
      <alignment horizontal="center" wrapText="1"/>
    </xf>
    <xf numFmtId="10" fontId="3" fillId="0" borderId="0" xfId="0" applyNumberFormat="1" applyFont="1" applyAlignment="1">
      <alignment wrapText="1"/>
    </xf>
    <xf numFmtId="10" fontId="3" fillId="0" borderId="0" xfId="0" applyNumberFormat="1" applyFont="1"/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A835"/>
      <color rgb="FF6D5BAA"/>
      <color rgb="FFE1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it-IT"/>
              <a:t>Affluenze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'Dati Referendum 2026'!$P$14</c:f>
              <c:strCache>
                <c:ptCount val="1"/>
                <c:pt idx="0">
                  <c:v>AFFLUENZA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5000000000000001E-2"/>
                  <c:y val="4.1975308641975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23-41B0-B15B-50323CA12871}"/>
                </c:ext>
              </c:extLst>
            </c:dLbl>
            <c:dLbl>
              <c:idx val="1"/>
              <c:layout>
                <c:manualLayout>
                  <c:x val="2.34375E-2"/>
                  <c:y val="2.4691358024691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3C-584E-A6EF-F809A520FA8D}"/>
                </c:ext>
              </c:extLst>
            </c:dLbl>
            <c:dLbl>
              <c:idx val="2"/>
              <c:layout>
                <c:manualLayout>
                  <c:x val="2.8125000000000001E-2"/>
                  <c:y val="7.1604938271604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3C-584E-A6EF-F809A520FA8D}"/>
                </c:ext>
              </c:extLst>
            </c:dLbl>
            <c:dLbl>
              <c:idx val="3"/>
              <c:layout>
                <c:manualLayout>
                  <c:x val="1.2499999999999886E-2"/>
                  <c:y val="-7.654320987654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23-41B0-B15B-50323CA128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'Dati Referendum 2026'!$O$15:$R$15</c:f>
              <c:strCache>
                <c:ptCount val="4"/>
                <c:pt idx="0">
                  <c:v>Affluenza ore 12
domenica 22 marzo 2026</c:v>
                </c:pt>
                <c:pt idx="1">
                  <c:v>Affluenza ore 19
domenica 22 marzo 2026</c:v>
                </c:pt>
                <c:pt idx="2">
                  <c:v>Affluenza ore 23
domenica 22 marzo 2026</c:v>
                </c:pt>
                <c:pt idx="3">
                  <c:v>Affluenza ore 15 - DEFINITIVA
lunedì 23 marzo 2026</c:v>
                </c:pt>
              </c:strCache>
            </c:strRef>
          </c:cat>
          <c:val>
            <c:numRef>
              <c:f>'Dati Referendum 2026'!$O$22:$R$22</c:f>
              <c:numCache>
                <c:formatCode>0.00%</c:formatCode>
                <c:ptCount val="4"/>
                <c:pt idx="0">
                  <c:v>0.19624287151962427</c:v>
                </c:pt>
                <c:pt idx="1">
                  <c:v>0.49245219724924522</c:v>
                </c:pt>
                <c:pt idx="2">
                  <c:v>0.56692385105669241</c:v>
                </c:pt>
                <c:pt idx="3">
                  <c:v>0.70043609527004358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3C-584E-A6EF-F809A520F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0139056"/>
        <c:axId val="1257237920"/>
      </c:lineChart>
      <c:catAx>
        <c:axId val="115013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257237920"/>
        <c:crosses val="autoZero"/>
        <c:auto val="1"/>
        <c:lblAlgn val="ctr"/>
        <c:lblOffset val="100"/>
        <c:noMultiLvlLbl val="0"/>
      </c:catAx>
      <c:valAx>
        <c:axId val="125723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15013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ptos" panose="020B00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it-IT"/>
              <a:t>Votanti per sezione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'Dati Referendum 2026'!$C$2</c:f>
              <c:strCache>
                <c:ptCount val="1"/>
                <c:pt idx="0">
                  <c:v>TOTALE AVENTI DIRITTO DI VOTO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'Dati Referendum 2026'!$C$4:$C$9</c:f>
              <c:numCache>
                <c:formatCode>General</c:formatCode>
                <c:ptCount val="6"/>
                <c:pt idx="0">
                  <c:v>891</c:v>
                </c:pt>
                <c:pt idx="1">
                  <c:v>945</c:v>
                </c:pt>
                <c:pt idx="2">
                  <c:v>975</c:v>
                </c:pt>
                <c:pt idx="3">
                  <c:v>1126</c:v>
                </c:pt>
                <c:pt idx="4">
                  <c:v>1136</c:v>
                </c:pt>
                <c:pt idx="5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7-364B-9800-6F7675723E20}"/>
            </c:ext>
          </c:extLst>
        </c:ser>
        <c:ser>
          <c:idx val="1"/>
          <c:order val="1"/>
          <c:tx>
            <c:strRef>
              <c:f>'Dati Referendum 2026'!$M$2:$N$2</c:f>
              <c:strCache>
                <c:ptCount val="1"/>
                <c:pt idx="0">
                  <c:v>Affluenza ore 15 - DEFINITIVA
lunedì 23 marzo 2026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'Dati Referendum 2026'!$M$4:$M$9</c:f>
              <c:numCache>
                <c:formatCode>General</c:formatCode>
                <c:ptCount val="6"/>
                <c:pt idx="0">
                  <c:v>620</c:v>
                </c:pt>
                <c:pt idx="1">
                  <c:v>642</c:v>
                </c:pt>
                <c:pt idx="2">
                  <c:v>659</c:v>
                </c:pt>
                <c:pt idx="3">
                  <c:v>805</c:v>
                </c:pt>
                <c:pt idx="4">
                  <c:v>810</c:v>
                </c:pt>
                <c:pt idx="5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7-364B-9800-6F7675723E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9917519"/>
        <c:axId val="1570414767"/>
      </c:barChart>
      <c:catAx>
        <c:axId val="156991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570414767"/>
        <c:crosses val="autoZero"/>
        <c:auto val="1"/>
        <c:lblAlgn val="ctr"/>
        <c:lblOffset val="100"/>
        <c:noMultiLvlLbl val="0"/>
      </c:catAx>
      <c:valAx>
        <c:axId val="157041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56991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ptos" panose="020B00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Risultati per sezione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'Dati Referendum 2026'!$U$2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'Dati Referendum 2026'!$U$4:$U$9</c:f>
              <c:numCache>
                <c:formatCode>General</c:formatCode>
                <c:ptCount val="6"/>
                <c:pt idx="0">
                  <c:v>319</c:v>
                </c:pt>
                <c:pt idx="1">
                  <c:v>314</c:v>
                </c:pt>
                <c:pt idx="2">
                  <c:v>371</c:v>
                </c:pt>
                <c:pt idx="3">
                  <c:v>430</c:v>
                </c:pt>
                <c:pt idx="4">
                  <c:v>436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E8-452A-97A5-B5D94DF561B1}"/>
            </c:ext>
          </c:extLst>
        </c:ser>
        <c:ser>
          <c:idx val="1"/>
          <c:order val="1"/>
          <c:tx>
            <c:strRef>
              <c:f>'Dati Referendum 2026'!$V$2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'Dati Referendum 2026'!$V$4:$V$9</c:f>
              <c:numCache>
                <c:formatCode>General</c:formatCode>
                <c:ptCount val="6"/>
                <c:pt idx="0">
                  <c:v>298</c:v>
                </c:pt>
                <c:pt idx="1">
                  <c:v>324</c:v>
                </c:pt>
                <c:pt idx="2">
                  <c:v>285</c:v>
                </c:pt>
                <c:pt idx="3">
                  <c:v>369</c:v>
                </c:pt>
                <c:pt idx="4">
                  <c:v>372</c:v>
                </c:pt>
                <c:pt idx="5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E8-452A-97A5-B5D94DF561B1}"/>
            </c:ext>
          </c:extLst>
        </c:ser>
        <c:ser>
          <c:idx val="2"/>
          <c:order val="2"/>
          <c:tx>
            <c:strRef>
              <c:f>'Dati Referendum 2026'!$Q$2:$Q$3</c:f>
              <c:strCache>
                <c:ptCount val="2"/>
                <c:pt idx="0">
                  <c:v>Schede Bianche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'Dati Referendum 2026'!$Q$4:$Q$9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9-4063-AC36-2A661A5F36BC}"/>
            </c:ext>
          </c:extLst>
        </c:ser>
        <c:ser>
          <c:idx val="3"/>
          <c:order val="3"/>
          <c:tx>
            <c:strRef>
              <c:f>'Dati Referendum 2026'!$R$2:$R$3</c:f>
              <c:strCache>
                <c:ptCount val="2"/>
                <c:pt idx="0">
                  <c:v>Schede Nulle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'Dati Referendum 2026'!$R$4:$R$9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9-4063-AC36-2A661A5F36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649288"/>
        <c:axId val="2127673352"/>
      </c:barChart>
      <c:catAx>
        <c:axId val="2127649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127673352"/>
        <c:crosses val="autoZero"/>
        <c:auto val="1"/>
        <c:lblAlgn val="ctr"/>
        <c:lblOffset val="100"/>
        <c:noMultiLvlLbl val="0"/>
      </c:catAx>
      <c:valAx>
        <c:axId val="212767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12764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Aptos" panose="020B0004020202020204" pitchFamily="34" charset="0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it-IT"/>
              <a:t>Risultati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'Dati Referendum 2026'!$U$2:$V$3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'Dati Referendum 2026'!$U$11:$V$11</c:f>
              <c:numCache>
                <c:formatCode>0.00%</c:formatCode>
                <c:ptCount val="2"/>
                <c:pt idx="0">
                  <c:v>0.53488931665062556</c:v>
                </c:pt>
                <c:pt idx="1">
                  <c:v>0.46511068334937439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9-44B5-949C-00917632CAA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1" i="0" u="none" strike="noStrike" kern="1200" baseline="0">
          <a:solidFill>
            <a:schemeClr val="tx1"/>
          </a:solidFill>
          <a:latin typeface="Aptos" panose="020B0004020202020204" pitchFamily="34" charset="0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649431</xdr:colOff>
      <xdr:row>11</xdr:row>
      <xdr:rowOff>181841</xdr:rowOff>
    </xdr:from>
    <xdr:to>
      <xdr:col>18</xdr:col>
      <xdr:colOff>632114</xdr:colOff>
      <xdr:row>24</xdr:row>
      <xdr:rowOff>242456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E51386A-7F32-9149-9E0C-3B7A5F1B7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8657</xdr:colOff>
      <xdr:row>10</xdr:row>
      <xdr:rowOff>225136</xdr:rowOff>
    </xdr:from>
    <xdr:to>
      <xdr:col>5</xdr:col>
      <xdr:colOff>476250</xdr:colOff>
      <xdr:row>24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6CEB069-A1EE-F940-B0E2-D4A9843E7A0D}"/>
            </a:ext>
            <a:ext uri="{147F2762-F138-4A5C-976F-8EAC2B608ADB}">
              <a16:predDERef xmlns:a16="http://schemas.microsoft.com/office/drawing/2014/main" pred="{5E51386A-7F32-9149-9E0C-3B7A5F1B7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860715</xdr:colOff>
      <xdr:row>11</xdr:row>
      <xdr:rowOff>2598</xdr:rowOff>
    </xdr:from>
    <xdr:to>
      <xdr:col>10</xdr:col>
      <xdr:colOff>736890</xdr:colOff>
      <xdr:row>29</xdr:row>
      <xdr:rowOff>147204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FE60E83-CA68-BA53-F26B-63659CDB7544}"/>
            </a:ext>
            <a:ext uri="{147F2762-F138-4A5C-976F-8EAC2B608ADB}">
              <a16:predDERef xmlns:a16="http://schemas.microsoft.com/office/drawing/2014/main" pred="{B6CEB069-A1EE-F940-B0E2-D4A9843E7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952500</xdr:colOff>
      <xdr:row>12</xdr:row>
      <xdr:rowOff>44162</xdr:rowOff>
    </xdr:from>
    <xdr:to>
      <xdr:col>22</xdr:col>
      <xdr:colOff>329045</xdr:colOff>
      <xdr:row>23</xdr:row>
      <xdr:rowOff>94385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4E2A132-BBDD-D10A-8CAC-67EC32A15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B446-1DCB-504A-BA04-D1693772A8AA}">
  <dimension ref="A1:W62"/>
  <sheetViews>
    <sheetView showGridLines="0" zoomScale="78" zoomScaleNormal="78" workbookViewId="0">
      <selection activeCell="K25" sqref="K25"/>
    </sheetView>
  </sheetViews>
  <sheetFormatPr defaultColWidth="8.875" defaultRowHeight="15" customHeight="1" x14ac:dyDescent="0.25"/>
  <cols>
    <col min="23" max="23" width="12.375" customWidth="1"/>
  </cols>
  <sheetData>
    <row r="1" spans="1:23" ht="51" customHeight="1" x14ac:dyDescent="0.25">
      <c r="A1" s="87" t="s">
        <v>0</v>
      </c>
      <c r="B1" s="84" t="s">
        <v>1</v>
      </c>
      <c r="C1" s="85"/>
      <c r="D1" s="86"/>
      <c r="E1" s="84" t="s">
        <v>2</v>
      </c>
      <c r="F1" s="85"/>
      <c r="G1" s="86"/>
      <c r="H1" s="84" t="s">
        <v>3</v>
      </c>
      <c r="I1" s="85"/>
      <c r="J1" s="86"/>
      <c r="K1" s="84" t="s">
        <v>4</v>
      </c>
      <c r="L1" s="85"/>
      <c r="M1" s="86"/>
      <c r="N1" s="84" t="s">
        <v>5</v>
      </c>
      <c r="O1" s="85"/>
      <c r="P1" s="86"/>
      <c r="Q1" s="84" t="s">
        <v>6</v>
      </c>
      <c r="R1" s="85"/>
      <c r="S1" s="86"/>
      <c r="T1" s="84" t="s">
        <v>7</v>
      </c>
      <c r="U1" s="85"/>
      <c r="V1" s="86"/>
      <c r="W1" s="11" t="s">
        <v>8</v>
      </c>
    </row>
    <row r="2" spans="1:23" ht="15.75" x14ac:dyDescent="0.25">
      <c r="A2" s="88"/>
      <c r="B2" s="2" t="s">
        <v>9</v>
      </c>
      <c r="C2" s="1" t="s">
        <v>10</v>
      </c>
      <c r="D2" s="20" t="s">
        <v>11</v>
      </c>
      <c r="E2" s="2" t="s">
        <v>9</v>
      </c>
      <c r="F2" s="1" t="s">
        <v>10</v>
      </c>
      <c r="G2" s="20" t="s">
        <v>11</v>
      </c>
      <c r="H2" s="2" t="s">
        <v>9</v>
      </c>
      <c r="I2" s="1" t="s">
        <v>10</v>
      </c>
      <c r="J2" s="20" t="s">
        <v>11</v>
      </c>
      <c r="K2" s="2" t="s">
        <v>9</v>
      </c>
      <c r="L2" s="1" t="s">
        <v>10</v>
      </c>
      <c r="M2" s="20" t="s">
        <v>11</v>
      </c>
      <c r="N2" s="2" t="s">
        <v>9</v>
      </c>
      <c r="O2" s="1" t="s">
        <v>10</v>
      </c>
      <c r="P2" s="20" t="s">
        <v>11</v>
      </c>
      <c r="Q2" s="2" t="s">
        <v>9</v>
      </c>
      <c r="R2" s="1" t="s">
        <v>10</v>
      </c>
      <c r="S2" s="20" t="s">
        <v>11</v>
      </c>
      <c r="T2" s="2" t="s">
        <v>9</v>
      </c>
      <c r="U2" s="1" t="s">
        <v>10</v>
      </c>
      <c r="V2" s="20" t="s">
        <v>11</v>
      </c>
      <c r="W2" s="12" t="s">
        <v>12</v>
      </c>
    </row>
    <row r="3" spans="1:23" ht="15.75" x14ac:dyDescent="0.25">
      <c r="A3" s="14">
        <v>1</v>
      </c>
      <c r="B3" s="2"/>
      <c r="C3" s="1"/>
      <c r="D3" s="21">
        <f>B3+C3</f>
        <v>0</v>
      </c>
      <c r="E3" s="2"/>
      <c r="F3" s="1"/>
      <c r="G3" s="21">
        <f>E3+F3</f>
        <v>0</v>
      </c>
      <c r="H3" s="2">
        <f>B3-E3</f>
        <v>0</v>
      </c>
      <c r="I3" s="1">
        <f>C3-F3</f>
        <v>0</v>
      </c>
      <c r="J3" s="21">
        <f t="shared" ref="J3:J8" si="0">H3+I3</f>
        <v>0</v>
      </c>
      <c r="K3" s="2"/>
      <c r="L3" s="1"/>
      <c r="M3" s="21">
        <f t="shared" ref="M3:M8" si="1">K3+L3</f>
        <v>0</v>
      </c>
      <c r="N3" s="2">
        <f>H3+K3</f>
        <v>0</v>
      </c>
      <c r="O3" s="1">
        <f>I3+L3</f>
        <v>0</v>
      </c>
      <c r="P3" s="21">
        <f t="shared" ref="P3:P8" si="2">N3+O3</f>
        <v>0</v>
      </c>
      <c r="Q3" s="2"/>
      <c r="R3" s="1"/>
      <c r="S3" s="21">
        <f>Q3+R3</f>
        <v>0</v>
      </c>
      <c r="T3" s="2">
        <f>N3-Q3</f>
        <v>0</v>
      </c>
      <c r="U3" s="1">
        <f>O3-R3</f>
        <v>0</v>
      </c>
      <c r="V3" s="21">
        <f>T3+U3</f>
        <v>0</v>
      </c>
      <c r="W3" s="13" t="e">
        <f>V3/$V$9</f>
        <v>#DIV/0!</v>
      </c>
    </row>
    <row r="4" spans="1:23" ht="15.75" x14ac:dyDescent="0.25">
      <c r="A4" s="15">
        <v>2</v>
      </c>
      <c r="B4" s="2"/>
      <c r="C4" s="1"/>
      <c r="D4" s="21">
        <f t="shared" ref="D4:D8" si="3">B4+C4</f>
        <v>0</v>
      </c>
      <c r="E4" s="2"/>
      <c r="F4" s="1"/>
      <c r="G4" s="21">
        <f t="shared" ref="G4:G8" si="4">E4+F4</f>
        <v>0</v>
      </c>
      <c r="H4" s="2">
        <f t="shared" ref="H4:I8" si="5">B4-E4</f>
        <v>0</v>
      </c>
      <c r="I4" s="1">
        <f t="shared" si="5"/>
        <v>0</v>
      </c>
      <c r="J4" s="21">
        <f t="shared" si="0"/>
        <v>0</v>
      </c>
      <c r="K4" s="2"/>
      <c r="L4" s="1"/>
      <c r="M4" s="21">
        <f t="shared" si="1"/>
        <v>0</v>
      </c>
      <c r="N4" s="2">
        <f t="shared" ref="N4:O8" si="6">H4+K4</f>
        <v>0</v>
      </c>
      <c r="O4" s="1">
        <f t="shared" si="6"/>
        <v>0</v>
      </c>
      <c r="P4" s="21">
        <f t="shared" si="2"/>
        <v>0</v>
      </c>
      <c r="Q4" s="2"/>
      <c r="R4" s="1"/>
      <c r="S4" s="21">
        <f t="shared" ref="S4:S8" si="7">Q4+R4</f>
        <v>0</v>
      </c>
      <c r="T4" s="2">
        <f t="shared" ref="T4:U8" si="8">N4-Q4</f>
        <v>0</v>
      </c>
      <c r="U4" s="1">
        <f t="shared" si="8"/>
        <v>0</v>
      </c>
      <c r="V4" s="21">
        <f t="shared" ref="V4:V8" si="9">T4+U4</f>
        <v>0</v>
      </c>
      <c r="W4" s="13" t="e">
        <f t="shared" ref="W4:W9" si="10">V4/$V$9</f>
        <v>#DIV/0!</v>
      </c>
    </row>
    <row r="5" spans="1:23" ht="15.75" x14ac:dyDescent="0.25">
      <c r="A5" s="15">
        <v>3</v>
      </c>
      <c r="B5" s="2"/>
      <c r="C5" s="1"/>
      <c r="D5" s="21">
        <f t="shared" si="3"/>
        <v>0</v>
      </c>
      <c r="E5" s="2"/>
      <c r="F5" s="1"/>
      <c r="G5" s="21">
        <f t="shared" si="4"/>
        <v>0</v>
      </c>
      <c r="H5" s="2">
        <f t="shared" si="5"/>
        <v>0</v>
      </c>
      <c r="I5" s="1">
        <f t="shared" si="5"/>
        <v>0</v>
      </c>
      <c r="J5" s="21">
        <f t="shared" si="0"/>
        <v>0</v>
      </c>
      <c r="K5" s="2"/>
      <c r="L5" s="1"/>
      <c r="M5" s="21">
        <f t="shared" si="1"/>
        <v>0</v>
      </c>
      <c r="N5" s="2">
        <f t="shared" si="6"/>
        <v>0</v>
      </c>
      <c r="O5" s="1">
        <f t="shared" si="6"/>
        <v>0</v>
      </c>
      <c r="P5" s="21">
        <f t="shared" si="2"/>
        <v>0</v>
      </c>
      <c r="Q5" s="2"/>
      <c r="R5" s="1"/>
      <c r="S5" s="21">
        <f t="shared" si="7"/>
        <v>0</v>
      </c>
      <c r="T5" s="2">
        <f t="shared" si="8"/>
        <v>0</v>
      </c>
      <c r="U5" s="1">
        <f t="shared" si="8"/>
        <v>0</v>
      </c>
      <c r="V5" s="21">
        <f t="shared" si="9"/>
        <v>0</v>
      </c>
      <c r="W5" s="13" t="e">
        <f t="shared" si="10"/>
        <v>#DIV/0!</v>
      </c>
    </row>
    <row r="6" spans="1:23" ht="15.75" x14ac:dyDescent="0.25">
      <c r="A6" s="15">
        <v>4</v>
      </c>
      <c r="B6" s="2"/>
      <c r="C6" s="1"/>
      <c r="D6" s="21">
        <f t="shared" si="3"/>
        <v>0</v>
      </c>
      <c r="E6" s="2"/>
      <c r="F6" s="1"/>
      <c r="G6" s="21">
        <f t="shared" si="4"/>
        <v>0</v>
      </c>
      <c r="H6" s="2">
        <f t="shared" si="5"/>
        <v>0</v>
      </c>
      <c r="I6" s="1">
        <f t="shared" si="5"/>
        <v>0</v>
      </c>
      <c r="J6" s="21">
        <f t="shared" si="0"/>
        <v>0</v>
      </c>
      <c r="K6" s="2"/>
      <c r="L6" s="1"/>
      <c r="M6" s="21">
        <f t="shared" si="1"/>
        <v>0</v>
      </c>
      <c r="N6" s="2">
        <f t="shared" si="6"/>
        <v>0</v>
      </c>
      <c r="O6" s="1">
        <f t="shared" si="6"/>
        <v>0</v>
      </c>
      <c r="P6" s="21">
        <f t="shared" si="2"/>
        <v>0</v>
      </c>
      <c r="Q6" s="2"/>
      <c r="R6" s="1"/>
      <c r="S6" s="21">
        <f t="shared" si="7"/>
        <v>0</v>
      </c>
      <c r="T6" s="2">
        <f t="shared" si="8"/>
        <v>0</v>
      </c>
      <c r="U6" s="1">
        <f t="shared" si="8"/>
        <v>0</v>
      </c>
      <c r="V6" s="21">
        <f t="shared" si="9"/>
        <v>0</v>
      </c>
      <c r="W6" s="13" t="e">
        <f t="shared" si="10"/>
        <v>#DIV/0!</v>
      </c>
    </row>
    <row r="7" spans="1:23" ht="15.75" x14ac:dyDescent="0.25">
      <c r="A7" s="15">
        <v>5</v>
      </c>
      <c r="B7" s="2"/>
      <c r="C7" s="1"/>
      <c r="D7" s="21">
        <f t="shared" si="3"/>
        <v>0</v>
      </c>
      <c r="E7" s="2"/>
      <c r="F7" s="1"/>
      <c r="G7" s="21">
        <f t="shared" si="4"/>
        <v>0</v>
      </c>
      <c r="H7" s="2">
        <f t="shared" si="5"/>
        <v>0</v>
      </c>
      <c r="I7" s="1">
        <f t="shared" si="5"/>
        <v>0</v>
      </c>
      <c r="J7" s="21">
        <f t="shared" si="0"/>
        <v>0</v>
      </c>
      <c r="K7" s="2"/>
      <c r="L7" s="1"/>
      <c r="M7" s="21">
        <f t="shared" si="1"/>
        <v>0</v>
      </c>
      <c r="N7" s="2">
        <f t="shared" si="6"/>
        <v>0</v>
      </c>
      <c r="O7" s="1">
        <f t="shared" si="6"/>
        <v>0</v>
      </c>
      <c r="P7" s="21">
        <f t="shared" si="2"/>
        <v>0</v>
      </c>
      <c r="Q7" s="2"/>
      <c r="R7" s="1"/>
      <c r="S7" s="21">
        <f t="shared" si="7"/>
        <v>0</v>
      </c>
      <c r="T7" s="2">
        <f t="shared" si="8"/>
        <v>0</v>
      </c>
      <c r="U7" s="1">
        <f t="shared" si="8"/>
        <v>0</v>
      </c>
      <c r="V7" s="21">
        <f t="shared" si="9"/>
        <v>0</v>
      </c>
      <c r="W7" s="13" t="e">
        <f t="shared" si="10"/>
        <v>#DIV/0!</v>
      </c>
    </row>
    <row r="8" spans="1:23" ht="16.5" thickBot="1" x14ac:dyDescent="0.3">
      <c r="A8" s="16">
        <v>6</v>
      </c>
      <c r="B8" s="4"/>
      <c r="C8" s="3"/>
      <c r="D8" s="22">
        <f t="shared" si="3"/>
        <v>0</v>
      </c>
      <c r="E8" s="4"/>
      <c r="F8" s="3"/>
      <c r="G8" s="22">
        <f t="shared" si="4"/>
        <v>0</v>
      </c>
      <c r="H8" s="4">
        <f t="shared" si="5"/>
        <v>0</v>
      </c>
      <c r="I8" s="3">
        <f t="shared" si="5"/>
        <v>0</v>
      </c>
      <c r="J8" s="22">
        <f t="shared" si="0"/>
        <v>0</v>
      </c>
      <c r="K8" s="4"/>
      <c r="L8" s="3"/>
      <c r="M8" s="22">
        <f t="shared" si="1"/>
        <v>0</v>
      </c>
      <c r="N8" s="4">
        <f t="shared" si="6"/>
        <v>0</v>
      </c>
      <c r="O8" s="3">
        <f t="shared" si="6"/>
        <v>0</v>
      </c>
      <c r="P8" s="22">
        <f t="shared" si="2"/>
        <v>0</v>
      </c>
      <c r="Q8" s="4"/>
      <c r="R8" s="3"/>
      <c r="S8" s="22">
        <f t="shared" si="7"/>
        <v>0</v>
      </c>
      <c r="T8" s="4">
        <f t="shared" si="8"/>
        <v>0</v>
      </c>
      <c r="U8" s="3">
        <f t="shared" si="8"/>
        <v>0</v>
      </c>
      <c r="V8" s="22">
        <f t="shared" si="9"/>
        <v>0</v>
      </c>
      <c r="W8" s="18" t="e">
        <f t="shared" si="10"/>
        <v>#DIV/0!</v>
      </c>
    </row>
    <row r="9" spans="1:23" ht="16.5" thickBot="1" x14ac:dyDescent="0.3">
      <c r="A9" s="5" t="s">
        <v>11</v>
      </c>
      <c r="B9" s="23">
        <f>SUM(B3:B8)</f>
        <v>0</v>
      </c>
      <c r="C9" s="24">
        <f t="shared" ref="C9:V9" si="11">SUM(C3:C8)</f>
        <v>0</v>
      </c>
      <c r="D9" s="19">
        <f t="shared" si="11"/>
        <v>0</v>
      </c>
      <c r="E9" s="23">
        <f t="shared" si="11"/>
        <v>0</v>
      </c>
      <c r="F9" s="24">
        <f t="shared" si="11"/>
        <v>0</v>
      </c>
      <c r="G9" s="19">
        <f t="shared" si="11"/>
        <v>0</v>
      </c>
      <c r="H9" s="23">
        <f t="shared" si="11"/>
        <v>0</v>
      </c>
      <c r="I9" s="24">
        <f t="shared" si="11"/>
        <v>0</v>
      </c>
      <c r="J9" s="19">
        <f t="shared" si="11"/>
        <v>0</v>
      </c>
      <c r="K9" s="23">
        <f t="shared" si="11"/>
        <v>0</v>
      </c>
      <c r="L9" s="24">
        <f t="shared" si="11"/>
        <v>0</v>
      </c>
      <c r="M9" s="19">
        <f t="shared" si="11"/>
        <v>0</v>
      </c>
      <c r="N9" s="23">
        <f t="shared" si="11"/>
        <v>0</v>
      </c>
      <c r="O9" s="24">
        <f t="shared" si="11"/>
        <v>0</v>
      </c>
      <c r="P9" s="19">
        <f t="shared" si="11"/>
        <v>0</v>
      </c>
      <c r="Q9" s="23">
        <f t="shared" si="11"/>
        <v>0</v>
      </c>
      <c r="R9" s="24">
        <f t="shared" si="11"/>
        <v>0</v>
      </c>
      <c r="S9" s="19">
        <f t="shared" si="11"/>
        <v>0</v>
      </c>
      <c r="T9" s="23">
        <f t="shared" si="11"/>
        <v>0</v>
      </c>
      <c r="U9" s="24">
        <f t="shared" si="11"/>
        <v>0</v>
      </c>
      <c r="V9" s="19">
        <f t="shared" si="11"/>
        <v>0</v>
      </c>
      <c r="W9" s="25" t="e">
        <f t="shared" si="10"/>
        <v>#DIV/0!</v>
      </c>
    </row>
    <row r="10" spans="1:23" ht="15.75" x14ac:dyDescent="0.25"/>
    <row r="11" spans="1:23" ht="15.75" x14ac:dyDescent="0.25"/>
    <row r="12" spans="1:23" ht="16.5" thickBot="1" x14ac:dyDescent="0.3"/>
    <row r="13" spans="1:23" ht="34.5" customHeight="1" x14ac:dyDescent="0.25">
      <c r="A13" s="87" t="s">
        <v>0</v>
      </c>
      <c r="B13" s="89" t="s">
        <v>13</v>
      </c>
      <c r="C13" s="90"/>
      <c r="D13" s="90"/>
      <c r="E13" s="91"/>
      <c r="F13" s="89" t="s">
        <v>14</v>
      </c>
      <c r="G13" s="90"/>
      <c r="H13" s="90"/>
      <c r="I13" s="91"/>
      <c r="J13" s="89" t="s">
        <v>15</v>
      </c>
      <c r="K13" s="90"/>
      <c r="L13" s="90"/>
      <c r="M13" s="91"/>
      <c r="N13" s="89" t="s">
        <v>16</v>
      </c>
      <c r="O13" s="90"/>
      <c r="P13" s="90"/>
      <c r="Q13" s="91"/>
    </row>
    <row r="14" spans="1:23" ht="15.75" x14ac:dyDescent="0.25">
      <c r="A14" s="88"/>
      <c r="B14" s="7" t="s">
        <v>9</v>
      </c>
      <c r="C14" s="17" t="s">
        <v>10</v>
      </c>
      <c r="D14" s="6" t="s">
        <v>11</v>
      </c>
      <c r="E14" s="10" t="s">
        <v>12</v>
      </c>
      <c r="F14" s="7" t="s">
        <v>9</v>
      </c>
      <c r="G14" s="17" t="s">
        <v>10</v>
      </c>
      <c r="H14" s="6" t="s">
        <v>11</v>
      </c>
      <c r="I14" s="10" t="s">
        <v>12</v>
      </c>
      <c r="J14" s="7" t="s">
        <v>9</v>
      </c>
      <c r="K14" s="17" t="s">
        <v>10</v>
      </c>
      <c r="L14" s="6" t="s">
        <v>11</v>
      </c>
      <c r="M14" s="10" t="s">
        <v>12</v>
      </c>
      <c r="N14" s="7" t="s">
        <v>9</v>
      </c>
      <c r="O14" s="17" t="s">
        <v>10</v>
      </c>
      <c r="P14" s="6" t="s">
        <v>11</v>
      </c>
      <c r="Q14" s="10" t="s">
        <v>12</v>
      </c>
    </row>
    <row r="15" spans="1:23" ht="15.75" x14ac:dyDescent="0.25">
      <c r="A15" s="14">
        <v>1</v>
      </c>
      <c r="B15" s="7"/>
      <c r="C15" s="6"/>
      <c r="D15" s="26">
        <f t="shared" ref="D15:D20" si="12">B15+C15</f>
        <v>0</v>
      </c>
      <c r="E15" s="21" t="e">
        <f t="shared" ref="E15:E20" si="13">D15/$V$3</f>
        <v>#DIV/0!</v>
      </c>
      <c r="F15" s="7"/>
      <c r="G15" s="6"/>
      <c r="H15" s="26">
        <f t="shared" ref="H15:H20" si="14">F15+G15</f>
        <v>0</v>
      </c>
      <c r="I15" s="21" t="e">
        <f t="shared" ref="I15:I20" si="15">H15/$V$3</f>
        <v>#DIV/0!</v>
      </c>
      <c r="J15" s="7"/>
      <c r="K15" s="6"/>
      <c r="L15" s="26">
        <f t="shared" ref="L15:L20" si="16">J15+K15</f>
        <v>0</v>
      </c>
      <c r="M15" s="21" t="e">
        <f t="shared" ref="M15:M20" si="17">L15/$V$3</f>
        <v>#DIV/0!</v>
      </c>
      <c r="N15" s="7"/>
      <c r="O15" s="6"/>
      <c r="P15" s="26">
        <f>N15+O15</f>
        <v>0</v>
      </c>
      <c r="Q15" s="30" t="e">
        <f>P15/$V$3</f>
        <v>#DIV/0!</v>
      </c>
    </row>
    <row r="16" spans="1:23" ht="15.75" x14ac:dyDescent="0.25">
      <c r="A16" s="15">
        <v>2</v>
      </c>
      <c r="B16" s="7"/>
      <c r="C16" s="6"/>
      <c r="D16" s="26">
        <f t="shared" si="12"/>
        <v>0</v>
      </c>
      <c r="E16" s="21" t="e">
        <f t="shared" si="13"/>
        <v>#DIV/0!</v>
      </c>
      <c r="F16" s="7"/>
      <c r="G16" s="6"/>
      <c r="H16" s="26">
        <f t="shared" si="14"/>
        <v>0</v>
      </c>
      <c r="I16" s="21" t="e">
        <f t="shared" si="15"/>
        <v>#DIV/0!</v>
      </c>
      <c r="J16" s="7"/>
      <c r="K16" s="6"/>
      <c r="L16" s="26">
        <f t="shared" si="16"/>
        <v>0</v>
      </c>
      <c r="M16" s="21" t="e">
        <f t="shared" si="17"/>
        <v>#DIV/0!</v>
      </c>
      <c r="N16" s="7"/>
      <c r="O16" s="6"/>
      <c r="P16" s="26">
        <f t="shared" ref="P16:P20" si="18">N16+O16</f>
        <v>0</v>
      </c>
      <c r="Q16" s="30" t="e">
        <f t="shared" ref="Q16:Q20" si="19">P16/$V$3</f>
        <v>#DIV/0!</v>
      </c>
    </row>
    <row r="17" spans="1:17" ht="15.75" x14ac:dyDescent="0.25">
      <c r="A17" s="15">
        <v>3</v>
      </c>
      <c r="B17" s="7"/>
      <c r="C17" s="6"/>
      <c r="D17" s="26">
        <f t="shared" si="12"/>
        <v>0</v>
      </c>
      <c r="E17" s="21" t="e">
        <f t="shared" si="13"/>
        <v>#DIV/0!</v>
      </c>
      <c r="F17" s="7"/>
      <c r="G17" s="6"/>
      <c r="H17" s="26">
        <f t="shared" si="14"/>
        <v>0</v>
      </c>
      <c r="I17" s="21" t="e">
        <f t="shared" si="15"/>
        <v>#DIV/0!</v>
      </c>
      <c r="J17" s="7"/>
      <c r="K17" s="6"/>
      <c r="L17" s="26">
        <f t="shared" si="16"/>
        <v>0</v>
      </c>
      <c r="M17" s="21" t="e">
        <f t="shared" si="17"/>
        <v>#DIV/0!</v>
      </c>
      <c r="N17" s="7"/>
      <c r="O17" s="6"/>
      <c r="P17" s="26">
        <f t="shared" si="18"/>
        <v>0</v>
      </c>
      <c r="Q17" s="30" t="e">
        <f t="shared" si="19"/>
        <v>#DIV/0!</v>
      </c>
    </row>
    <row r="18" spans="1:17" ht="15.75" x14ac:dyDescent="0.25">
      <c r="A18" s="15">
        <v>4</v>
      </c>
      <c r="B18" s="7"/>
      <c r="C18" s="6"/>
      <c r="D18" s="26">
        <f t="shared" si="12"/>
        <v>0</v>
      </c>
      <c r="E18" s="21" t="e">
        <f t="shared" si="13"/>
        <v>#DIV/0!</v>
      </c>
      <c r="F18" s="7"/>
      <c r="G18" s="6"/>
      <c r="H18" s="26">
        <f t="shared" si="14"/>
        <v>0</v>
      </c>
      <c r="I18" s="21" t="e">
        <f t="shared" si="15"/>
        <v>#DIV/0!</v>
      </c>
      <c r="J18" s="7"/>
      <c r="K18" s="6"/>
      <c r="L18" s="26">
        <f t="shared" si="16"/>
        <v>0</v>
      </c>
      <c r="M18" s="21" t="e">
        <f t="shared" si="17"/>
        <v>#DIV/0!</v>
      </c>
      <c r="N18" s="7"/>
      <c r="O18" s="6"/>
      <c r="P18" s="26">
        <f t="shared" si="18"/>
        <v>0</v>
      </c>
      <c r="Q18" s="30" t="e">
        <f t="shared" si="19"/>
        <v>#DIV/0!</v>
      </c>
    </row>
    <row r="19" spans="1:17" ht="15.75" x14ac:dyDescent="0.25">
      <c r="A19" s="15">
        <v>5</v>
      </c>
      <c r="B19" s="7"/>
      <c r="C19" s="6"/>
      <c r="D19" s="26">
        <f t="shared" si="12"/>
        <v>0</v>
      </c>
      <c r="E19" s="21" t="e">
        <f t="shared" si="13"/>
        <v>#DIV/0!</v>
      </c>
      <c r="F19" s="7"/>
      <c r="G19" s="6"/>
      <c r="H19" s="26">
        <f t="shared" si="14"/>
        <v>0</v>
      </c>
      <c r="I19" s="21" t="e">
        <f t="shared" si="15"/>
        <v>#DIV/0!</v>
      </c>
      <c r="J19" s="7"/>
      <c r="K19" s="6"/>
      <c r="L19" s="26">
        <f t="shared" si="16"/>
        <v>0</v>
      </c>
      <c r="M19" s="21" t="e">
        <f t="shared" si="17"/>
        <v>#DIV/0!</v>
      </c>
      <c r="N19" s="7"/>
      <c r="O19" s="6"/>
      <c r="P19" s="26">
        <f t="shared" si="18"/>
        <v>0</v>
      </c>
      <c r="Q19" s="30" t="e">
        <f t="shared" si="19"/>
        <v>#DIV/0!</v>
      </c>
    </row>
    <row r="20" spans="1:17" ht="16.5" thickBot="1" x14ac:dyDescent="0.3">
      <c r="A20" s="16">
        <v>6</v>
      </c>
      <c r="B20" s="8"/>
      <c r="C20" s="9"/>
      <c r="D20" s="27">
        <f t="shared" si="12"/>
        <v>0</v>
      </c>
      <c r="E20" s="22" t="e">
        <f t="shared" si="13"/>
        <v>#DIV/0!</v>
      </c>
      <c r="F20" s="8"/>
      <c r="G20" s="9"/>
      <c r="H20" s="27">
        <f t="shared" si="14"/>
        <v>0</v>
      </c>
      <c r="I20" s="22" t="e">
        <f t="shared" si="15"/>
        <v>#DIV/0!</v>
      </c>
      <c r="J20" s="8"/>
      <c r="K20" s="9"/>
      <c r="L20" s="27">
        <f t="shared" si="16"/>
        <v>0</v>
      </c>
      <c r="M20" s="22" t="e">
        <f t="shared" si="17"/>
        <v>#DIV/0!</v>
      </c>
      <c r="N20" s="8"/>
      <c r="O20" s="9"/>
      <c r="P20" s="27">
        <f t="shared" si="18"/>
        <v>0</v>
      </c>
      <c r="Q20" s="31" t="e">
        <f t="shared" si="19"/>
        <v>#DIV/0!</v>
      </c>
    </row>
    <row r="21" spans="1:17" ht="16.5" thickBot="1" x14ac:dyDescent="0.3">
      <c r="A21" s="5" t="s">
        <v>11</v>
      </c>
      <c r="B21" s="29">
        <f t="shared" ref="B21:L21" si="20">SUM(B15:B20)</f>
        <v>0</v>
      </c>
      <c r="C21" s="28">
        <f t="shared" si="20"/>
        <v>0</v>
      </c>
      <c r="D21" s="28">
        <f t="shared" si="20"/>
        <v>0</v>
      </c>
      <c r="E21" s="19" t="e">
        <f>D21/$V9</f>
        <v>#DIV/0!</v>
      </c>
      <c r="F21" s="29">
        <f t="shared" ref="F21" si="21">SUM(F15:F20)</f>
        <v>0</v>
      </c>
      <c r="G21" s="28">
        <f t="shared" si="20"/>
        <v>0</v>
      </c>
      <c r="H21" s="28">
        <f t="shared" si="20"/>
        <v>0</v>
      </c>
      <c r="I21" s="19" t="e">
        <f>H21/$V9</f>
        <v>#DIV/0!</v>
      </c>
      <c r="J21" s="29">
        <f t="shared" ref="J21" si="22">SUM(J15:J20)</f>
        <v>0</v>
      </c>
      <c r="K21" s="28">
        <f t="shared" si="20"/>
        <v>0</v>
      </c>
      <c r="L21" s="28">
        <f t="shared" si="20"/>
        <v>0</v>
      </c>
      <c r="M21" s="19" t="e">
        <f>L21/$V9</f>
        <v>#DIV/0!</v>
      </c>
      <c r="N21" s="29">
        <f>SUM(N15:N20)</f>
        <v>0</v>
      </c>
      <c r="O21" s="28">
        <f t="shared" ref="O21:P21" si="23">SUM(O15:O20)</f>
        <v>0</v>
      </c>
      <c r="P21" s="28">
        <f t="shared" si="23"/>
        <v>0</v>
      </c>
      <c r="Q21" s="32" t="e">
        <f>P21/$V9</f>
        <v>#DIV/0!</v>
      </c>
    </row>
    <row r="22" spans="1:17" ht="15.75" x14ac:dyDescent="0.25"/>
    <row r="23" spans="1:17" ht="15.75" x14ac:dyDescent="0.25"/>
    <row r="24" spans="1:17" ht="15.75" x14ac:dyDescent="0.25"/>
    <row r="25" spans="1:17" ht="15.75" x14ac:dyDescent="0.25"/>
    <row r="26" spans="1:17" ht="15.75" x14ac:dyDescent="0.25"/>
    <row r="27" spans="1:17" ht="15.75" x14ac:dyDescent="0.25"/>
    <row r="28" spans="1:17" ht="15.75" x14ac:dyDescent="0.25"/>
    <row r="29" spans="1:17" ht="15.75" x14ac:dyDescent="0.25"/>
    <row r="30" spans="1:17" ht="15.75" x14ac:dyDescent="0.25"/>
    <row r="31" spans="1:17" ht="15.75" x14ac:dyDescent="0.25"/>
    <row r="32" spans="1:17" ht="15.75" x14ac:dyDescent="0.25"/>
    <row r="33" ht="15.75" x14ac:dyDescent="0.25"/>
    <row r="34" ht="15.75" x14ac:dyDescent="0.25"/>
    <row r="35" ht="15.75" x14ac:dyDescent="0.25"/>
    <row r="36" ht="15.75" x14ac:dyDescent="0.25"/>
    <row r="37" ht="15.75" x14ac:dyDescent="0.25"/>
    <row r="38" ht="15.75" x14ac:dyDescent="0.25"/>
    <row r="39" ht="15.75" x14ac:dyDescent="0.25"/>
    <row r="40" ht="15.75" x14ac:dyDescent="0.25"/>
    <row r="41" ht="15.75" x14ac:dyDescent="0.25"/>
    <row r="42" ht="15.75" x14ac:dyDescent="0.25"/>
    <row r="43" ht="15.75" x14ac:dyDescent="0.25"/>
    <row r="44" ht="15.75" x14ac:dyDescent="0.25"/>
    <row r="45" ht="15.75" x14ac:dyDescent="0.25"/>
    <row r="46" ht="15.75" x14ac:dyDescent="0.25"/>
    <row r="47" ht="15.75" x14ac:dyDescent="0.25"/>
    <row r="48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</sheetData>
  <mergeCells count="13">
    <mergeCell ref="N1:P1"/>
    <mergeCell ref="Q1:S1"/>
    <mergeCell ref="T1:V1"/>
    <mergeCell ref="A13:A14"/>
    <mergeCell ref="B13:E13"/>
    <mergeCell ref="F13:I13"/>
    <mergeCell ref="J13:M13"/>
    <mergeCell ref="N13:Q13"/>
    <mergeCell ref="A1:A2"/>
    <mergeCell ref="B1:D1"/>
    <mergeCell ref="E1:G1"/>
    <mergeCell ref="H1:J1"/>
    <mergeCell ref="K1:M1"/>
  </mergeCells>
  <phoneticPr fontId="1" type="noConversion"/>
  <pageMargins left="0.7" right="0.7" top="0.75" bottom="0.75" header="0.3" footer="0.3"/>
  <pageSetup paperSize="9" fitToWidth="0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736F-47F1-9D48-9EB4-C7547C8481C3}">
  <dimension ref="B1:W46"/>
  <sheetViews>
    <sheetView showGridLines="0" tabSelected="1" zoomScale="77" zoomScaleNormal="77" workbookViewId="0">
      <selection activeCell="K15" sqref="K15"/>
    </sheetView>
  </sheetViews>
  <sheetFormatPr defaultColWidth="17" defaultRowHeight="15.75" customHeight="1" x14ac:dyDescent="0.25"/>
  <cols>
    <col min="1" max="1" width="5.375" style="76" customWidth="1"/>
    <col min="2" max="4" width="17" style="76"/>
    <col min="5" max="5" width="7.25" style="76" customWidth="1"/>
    <col min="6" max="16" width="17" style="76"/>
    <col min="17" max="23" width="17" style="77"/>
    <col min="24" max="16384" width="17" style="76"/>
  </cols>
  <sheetData>
    <row r="1" spans="2:22" ht="18.95" customHeight="1" x14ac:dyDescent="0.25"/>
    <row r="2" spans="2:22" ht="66" customHeight="1" x14ac:dyDescent="0.25">
      <c r="B2" s="100" t="s">
        <v>0</v>
      </c>
      <c r="C2" s="44" t="s">
        <v>17</v>
      </c>
      <c r="D2" s="38" t="s">
        <v>8</v>
      </c>
      <c r="F2" s="102" t="s">
        <v>0</v>
      </c>
      <c r="G2" s="98" t="s">
        <v>18</v>
      </c>
      <c r="H2" s="99"/>
      <c r="I2" s="103" t="s">
        <v>19</v>
      </c>
      <c r="J2" s="103"/>
      <c r="K2" s="98" t="s">
        <v>20</v>
      </c>
      <c r="L2" s="99"/>
      <c r="M2" s="92" t="s">
        <v>21</v>
      </c>
      <c r="N2" s="93"/>
      <c r="P2" s="96" t="s">
        <v>0</v>
      </c>
      <c r="Q2" s="94" t="s">
        <v>22</v>
      </c>
      <c r="R2" s="94" t="s">
        <v>23</v>
      </c>
      <c r="S2" s="94" t="s">
        <v>24</v>
      </c>
      <c r="T2" s="94" t="s">
        <v>25</v>
      </c>
      <c r="U2" s="94" t="s">
        <v>26</v>
      </c>
      <c r="V2" s="94" t="s">
        <v>27</v>
      </c>
    </row>
    <row r="3" spans="2:22" x14ac:dyDescent="0.25">
      <c r="B3" s="101"/>
      <c r="C3" s="39" t="s">
        <v>28</v>
      </c>
      <c r="D3" s="34" t="s">
        <v>12</v>
      </c>
      <c r="F3" s="97"/>
      <c r="G3" s="74" t="s">
        <v>28</v>
      </c>
      <c r="H3" s="75" t="s">
        <v>12</v>
      </c>
      <c r="I3" s="43" t="s">
        <v>28</v>
      </c>
      <c r="J3" s="33" t="s">
        <v>12</v>
      </c>
      <c r="K3" s="74" t="s">
        <v>28</v>
      </c>
      <c r="L3" s="75" t="s">
        <v>12</v>
      </c>
      <c r="M3" s="45" t="s">
        <v>28</v>
      </c>
      <c r="N3" s="46" t="s">
        <v>12</v>
      </c>
      <c r="P3" s="97"/>
      <c r="Q3" s="95"/>
      <c r="R3" s="95"/>
      <c r="S3" s="95"/>
      <c r="T3" s="95"/>
      <c r="U3" s="95"/>
      <c r="V3" s="95"/>
    </row>
    <row r="4" spans="2:22" x14ac:dyDescent="0.25">
      <c r="B4" s="47">
        <v>1</v>
      </c>
      <c r="C4" s="51">
        <v>891</v>
      </c>
      <c r="D4" s="35">
        <f t="shared" ref="D4:D9" si="0">C4/$C$10</f>
        <v>0.14944649446494465</v>
      </c>
      <c r="F4" s="40">
        <v>1</v>
      </c>
      <c r="G4" s="54">
        <v>188</v>
      </c>
      <c r="H4" s="55">
        <f>G4/$C4</f>
        <v>0.21099887766554434</v>
      </c>
      <c r="I4" s="56">
        <v>446</v>
      </c>
      <c r="J4" s="57">
        <f>I4/$C4</f>
        <v>0.50056116722783395</v>
      </c>
      <c r="K4" s="54">
        <v>494</v>
      </c>
      <c r="L4" s="55">
        <f>K4/$C4</f>
        <v>0.5544332210998878</v>
      </c>
      <c r="M4" s="58">
        <v>620</v>
      </c>
      <c r="N4" s="59">
        <f>M4/$C4</f>
        <v>0.69584736251402923</v>
      </c>
      <c r="P4" s="40">
        <v>1</v>
      </c>
      <c r="Q4" s="78">
        <v>1</v>
      </c>
      <c r="R4" s="78">
        <v>2</v>
      </c>
      <c r="S4" s="78">
        <v>0</v>
      </c>
      <c r="T4" s="78">
        <f>+M4-Q4-R4-S4</f>
        <v>617</v>
      </c>
      <c r="U4" s="78">
        <v>319</v>
      </c>
      <c r="V4" s="78">
        <v>298</v>
      </c>
    </row>
    <row r="5" spans="2:22" x14ac:dyDescent="0.25">
      <c r="B5" s="48">
        <v>2</v>
      </c>
      <c r="C5" s="52">
        <v>945</v>
      </c>
      <c r="D5" s="36">
        <f t="shared" si="0"/>
        <v>0.15850385776585038</v>
      </c>
      <c r="F5" s="41">
        <v>2</v>
      </c>
      <c r="G5" s="60">
        <v>175</v>
      </c>
      <c r="H5" s="55">
        <f t="shared" ref="H5:H9" si="1">G5/$C5</f>
        <v>0.18518518518518517</v>
      </c>
      <c r="I5" s="61">
        <v>453</v>
      </c>
      <c r="J5" s="57">
        <f t="shared" ref="J5:J9" si="2">I5/$C5</f>
        <v>0.47936507936507938</v>
      </c>
      <c r="K5" s="60">
        <v>525</v>
      </c>
      <c r="L5" s="55">
        <f t="shared" ref="L5:L9" si="3">K5/$C5</f>
        <v>0.55555555555555558</v>
      </c>
      <c r="M5" s="62">
        <v>642</v>
      </c>
      <c r="N5" s="59">
        <f t="shared" ref="N5:N9" si="4">M5/$C5</f>
        <v>0.67936507936507939</v>
      </c>
      <c r="P5" s="41">
        <v>2</v>
      </c>
      <c r="Q5" s="79">
        <v>3</v>
      </c>
      <c r="R5" s="79">
        <v>1</v>
      </c>
      <c r="S5" s="79">
        <v>0</v>
      </c>
      <c r="T5" s="79">
        <f t="shared" ref="T5:T9" si="5">+M5-Q5-R5-S5</f>
        <v>638</v>
      </c>
      <c r="U5" s="79">
        <v>314</v>
      </c>
      <c r="V5" s="79">
        <v>324</v>
      </c>
    </row>
    <row r="6" spans="2:22" x14ac:dyDescent="0.25">
      <c r="B6" s="48">
        <v>3</v>
      </c>
      <c r="C6" s="52">
        <v>975</v>
      </c>
      <c r="D6" s="36">
        <f t="shared" si="0"/>
        <v>0.16353572626635357</v>
      </c>
      <c r="F6" s="41">
        <v>3</v>
      </c>
      <c r="G6" s="60">
        <v>180</v>
      </c>
      <c r="H6" s="55">
        <f t="shared" si="1"/>
        <v>0.18461538461538463</v>
      </c>
      <c r="I6" s="61">
        <v>460</v>
      </c>
      <c r="J6" s="57">
        <f t="shared" si="2"/>
        <v>0.47179487179487178</v>
      </c>
      <c r="K6" s="60">
        <v>541</v>
      </c>
      <c r="L6" s="55">
        <f t="shared" si="3"/>
        <v>0.55487179487179483</v>
      </c>
      <c r="M6" s="62">
        <v>659</v>
      </c>
      <c r="N6" s="59">
        <f t="shared" si="4"/>
        <v>0.67589743589743589</v>
      </c>
      <c r="P6" s="41">
        <v>3</v>
      </c>
      <c r="Q6" s="79">
        <v>2</v>
      </c>
      <c r="R6" s="79">
        <v>1</v>
      </c>
      <c r="S6" s="79">
        <v>0</v>
      </c>
      <c r="T6" s="79">
        <f t="shared" si="5"/>
        <v>656</v>
      </c>
      <c r="U6" s="79">
        <v>371</v>
      </c>
      <c r="V6" s="79">
        <v>285</v>
      </c>
    </row>
    <row r="7" spans="2:22" x14ac:dyDescent="0.25">
      <c r="B7" s="48">
        <v>4</v>
      </c>
      <c r="C7" s="52">
        <v>1126</v>
      </c>
      <c r="D7" s="36">
        <f t="shared" si="0"/>
        <v>0.18886279771888628</v>
      </c>
      <c r="F7" s="41">
        <v>4</v>
      </c>
      <c r="G7" s="60">
        <v>202</v>
      </c>
      <c r="H7" s="55">
        <f t="shared" si="1"/>
        <v>0.17939609236234458</v>
      </c>
      <c r="I7" s="61">
        <v>556</v>
      </c>
      <c r="J7" s="57">
        <f t="shared" si="2"/>
        <v>0.49378330373001778</v>
      </c>
      <c r="K7" s="60">
        <v>651</v>
      </c>
      <c r="L7" s="55">
        <f t="shared" si="3"/>
        <v>0.57815275310834813</v>
      </c>
      <c r="M7" s="62">
        <v>805</v>
      </c>
      <c r="N7" s="59">
        <f t="shared" si="4"/>
        <v>0.71492007104795741</v>
      </c>
      <c r="P7" s="41">
        <v>4</v>
      </c>
      <c r="Q7" s="79">
        <v>3</v>
      </c>
      <c r="R7" s="79">
        <v>3</v>
      </c>
      <c r="S7" s="79">
        <v>0</v>
      </c>
      <c r="T7" s="79">
        <f t="shared" si="5"/>
        <v>799</v>
      </c>
      <c r="U7" s="79">
        <v>430</v>
      </c>
      <c r="V7" s="79">
        <v>369</v>
      </c>
    </row>
    <row r="8" spans="2:22" x14ac:dyDescent="0.25">
      <c r="B8" s="48">
        <v>5</v>
      </c>
      <c r="C8" s="52">
        <v>1136</v>
      </c>
      <c r="D8" s="36">
        <f t="shared" si="0"/>
        <v>0.19054008721905402</v>
      </c>
      <c r="F8" s="41">
        <v>5</v>
      </c>
      <c r="G8" s="60">
        <v>258</v>
      </c>
      <c r="H8" s="55">
        <f t="shared" si="1"/>
        <v>0.22711267605633803</v>
      </c>
      <c r="I8" s="61">
        <v>581</v>
      </c>
      <c r="J8" s="57">
        <f t="shared" si="2"/>
        <v>0.511443661971831</v>
      </c>
      <c r="K8" s="60">
        <v>644</v>
      </c>
      <c r="L8" s="55">
        <f t="shared" si="3"/>
        <v>0.56690140845070425</v>
      </c>
      <c r="M8" s="62">
        <v>810</v>
      </c>
      <c r="N8" s="59">
        <f t="shared" si="4"/>
        <v>0.7130281690140845</v>
      </c>
      <c r="P8" s="41">
        <v>5</v>
      </c>
      <c r="Q8" s="79">
        <v>2</v>
      </c>
      <c r="R8" s="79">
        <v>0</v>
      </c>
      <c r="S8" s="79">
        <v>0</v>
      </c>
      <c r="T8" s="79">
        <f t="shared" si="5"/>
        <v>808</v>
      </c>
      <c r="U8" s="79">
        <v>436</v>
      </c>
      <c r="V8" s="79">
        <v>372</v>
      </c>
    </row>
    <row r="9" spans="2:22" x14ac:dyDescent="0.25">
      <c r="B9" s="49">
        <v>6</v>
      </c>
      <c r="C9" s="53">
        <v>889</v>
      </c>
      <c r="D9" s="37">
        <f t="shared" si="0"/>
        <v>0.14911103656491109</v>
      </c>
      <c r="F9" s="42">
        <v>6</v>
      </c>
      <c r="G9" s="63">
        <v>167</v>
      </c>
      <c r="H9" s="55">
        <f t="shared" si="1"/>
        <v>0.18785151856017998</v>
      </c>
      <c r="I9" s="64">
        <v>440</v>
      </c>
      <c r="J9" s="57">
        <f t="shared" si="2"/>
        <v>0.49493813273340831</v>
      </c>
      <c r="K9" s="63">
        <v>525</v>
      </c>
      <c r="L9" s="55">
        <f t="shared" si="3"/>
        <v>0.59055118110236215</v>
      </c>
      <c r="M9" s="65">
        <v>640</v>
      </c>
      <c r="N9" s="59">
        <f t="shared" si="4"/>
        <v>0.71991001124859388</v>
      </c>
      <c r="P9" s="42">
        <v>6</v>
      </c>
      <c r="Q9" s="79">
        <v>0</v>
      </c>
      <c r="R9" s="79">
        <v>2</v>
      </c>
      <c r="S9" s="79">
        <v>0</v>
      </c>
      <c r="T9" s="79">
        <f t="shared" si="5"/>
        <v>638</v>
      </c>
      <c r="U9" s="79">
        <v>353</v>
      </c>
      <c r="V9" s="79">
        <v>285</v>
      </c>
    </row>
    <row r="10" spans="2:22" x14ac:dyDescent="0.25">
      <c r="B10" s="50" t="s">
        <v>11</v>
      </c>
      <c r="C10" s="66">
        <f t="shared" ref="C10" si="6">SUM(C4:C9)</f>
        <v>5962</v>
      </c>
      <c r="D10" s="67">
        <f>SUM(D4:D9)</f>
        <v>1</v>
      </c>
      <c r="F10" s="34" t="s">
        <v>11</v>
      </c>
      <c r="G10" s="66">
        <f t="shared" ref="G10:K10" si="7">SUM(G4:G9)</f>
        <v>1170</v>
      </c>
      <c r="H10" s="68">
        <f>G10/$C10</f>
        <v>0.19624287151962427</v>
      </c>
      <c r="I10" s="69">
        <f t="shared" si="7"/>
        <v>2936</v>
      </c>
      <c r="J10" s="70">
        <f>I10/$C10</f>
        <v>0.49245219724924522</v>
      </c>
      <c r="K10" s="66">
        <f t="shared" si="7"/>
        <v>3380</v>
      </c>
      <c r="L10" s="68">
        <f>K10/$C10</f>
        <v>0.56692385105669241</v>
      </c>
      <c r="M10" s="71">
        <f t="shared" ref="M10" si="8">SUM(M4:M9)</f>
        <v>4176</v>
      </c>
      <c r="N10" s="72">
        <f>M10/$C10</f>
        <v>0.70043609527004358</v>
      </c>
      <c r="P10" s="34" t="s">
        <v>11</v>
      </c>
      <c r="Q10" s="69">
        <f>SUM(Q4:Q9)</f>
        <v>11</v>
      </c>
      <c r="R10" s="69">
        <f t="shared" ref="R10:V10" si="9">SUM(R4:R9)</f>
        <v>9</v>
      </c>
      <c r="S10" s="69">
        <f t="shared" si="9"/>
        <v>0</v>
      </c>
      <c r="T10" s="69">
        <f t="shared" si="9"/>
        <v>4156</v>
      </c>
      <c r="U10" s="69">
        <f t="shared" si="9"/>
        <v>2223</v>
      </c>
      <c r="V10" s="73">
        <f t="shared" si="9"/>
        <v>1933</v>
      </c>
    </row>
    <row r="11" spans="2:22" ht="18.75" x14ac:dyDescent="0.3">
      <c r="U11" s="80">
        <f>+U10/$T$10</f>
        <v>0.53488931665062556</v>
      </c>
      <c r="V11" s="81">
        <f>+V10/$T$10</f>
        <v>0.46511068334937439</v>
      </c>
    </row>
    <row r="13" spans="2:22" ht="14.1" customHeight="1" x14ac:dyDescent="0.25"/>
    <row r="14" spans="2:22" ht="57" customHeight="1" x14ac:dyDescent="0.25">
      <c r="P14" s="76" t="s">
        <v>29</v>
      </c>
    </row>
    <row r="15" spans="2:22" ht="15.75" customHeight="1" x14ac:dyDescent="0.25">
      <c r="O15" s="82" t="str">
        <f>G2</f>
        <v>Affluenza ore 12
domenica 22 marzo 2026</v>
      </c>
      <c r="P15" s="82" t="str">
        <f>I2</f>
        <v>Affluenza ore 19
domenica 22 marzo 2026</v>
      </c>
      <c r="Q15" s="82" t="str">
        <f>K2</f>
        <v>Affluenza ore 23
domenica 22 marzo 2026</v>
      </c>
      <c r="R15" s="82" t="str">
        <f>M2</f>
        <v>Affluenza ore 15 - DEFINITIVA
lunedì 23 marzo 2026</v>
      </c>
    </row>
    <row r="16" spans="2:22" x14ac:dyDescent="0.25">
      <c r="O16" s="83">
        <f t="shared" ref="O16:O22" si="10">H4</f>
        <v>0.21099887766554434</v>
      </c>
      <c r="P16" s="83">
        <f t="shared" ref="P16:P22" si="11">J4</f>
        <v>0.50056116722783395</v>
      </c>
      <c r="Q16" s="82">
        <f t="shared" ref="Q16:Q22" si="12">L4</f>
        <v>0.5544332210998878</v>
      </c>
      <c r="R16" s="82">
        <f t="shared" ref="R16:R22" si="13">N4</f>
        <v>0.69584736251402923</v>
      </c>
    </row>
    <row r="17" spans="15:18" x14ac:dyDescent="0.25">
      <c r="O17" s="83">
        <f t="shared" si="10"/>
        <v>0.18518518518518517</v>
      </c>
      <c r="P17" s="83">
        <f t="shared" si="11"/>
        <v>0.47936507936507938</v>
      </c>
      <c r="Q17" s="82">
        <f t="shared" si="12"/>
        <v>0.55555555555555558</v>
      </c>
      <c r="R17" s="82">
        <f t="shared" si="13"/>
        <v>0.67936507936507939</v>
      </c>
    </row>
    <row r="18" spans="15:18" x14ac:dyDescent="0.25">
      <c r="O18" s="83">
        <f t="shared" si="10"/>
        <v>0.18461538461538463</v>
      </c>
      <c r="P18" s="83">
        <f t="shared" si="11"/>
        <v>0.47179487179487178</v>
      </c>
      <c r="Q18" s="82">
        <f t="shared" si="12"/>
        <v>0.55487179487179483</v>
      </c>
      <c r="R18" s="82">
        <f t="shared" si="13"/>
        <v>0.67589743589743589</v>
      </c>
    </row>
    <row r="19" spans="15:18" x14ac:dyDescent="0.25">
      <c r="O19" s="83">
        <f t="shared" si="10"/>
        <v>0.17939609236234458</v>
      </c>
      <c r="P19" s="83">
        <f t="shared" si="11"/>
        <v>0.49378330373001778</v>
      </c>
      <c r="Q19" s="82">
        <f t="shared" si="12"/>
        <v>0.57815275310834813</v>
      </c>
      <c r="R19" s="82">
        <f t="shared" si="13"/>
        <v>0.71492007104795741</v>
      </c>
    </row>
    <row r="20" spans="15:18" x14ac:dyDescent="0.25">
      <c r="O20" s="83">
        <f t="shared" si="10"/>
        <v>0.22711267605633803</v>
      </c>
      <c r="P20" s="83">
        <f t="shared" si="11"/>
        <v>0.511443661971831</v>
      </c>
      <c r="Q20" s="82">
        <f t="shared" si="12"/>
        <v>0.56690140845070425</v>
      </c>
      <c r="R20" s="82">
        <f t="shared" si="13"/>
        <v>0.7130281690140845</v>
      </c>
    </row>
    <row r="21" spans="15:18" x14ac:dyDescent="0.25">
      <c r="O21" s="83">
        <f t="shared" si="10"/>
        <v>0.18785151856017998</v>
      </c>
      <c r="P21" s="83">
        <f t="shared" si="11"/>
        <v>0.49493813273340831</v>
      </c>
      <c r="Q21" s="82">
        <f t="shared" si="12"/>
        <v>0.59055118110236215</v>
      </c>
      <c r="R21" s="82">
        <f t="shared" si="13"/>
        <v>0.71991001124859388</v>
      </c>
    </row>
    <row r="22" spans="15:18" x14ac:dyDescent="0.25">
      <c r="O22" s="83">
        <f t="shared" si="10"/>
        <v>0.19624287151962427</v>
      </c>
      <c r="P22" s="83">
        <f t="shared" si="11"/>
        <v>0.49245219724924522</v>
      </c>
      <c r="Q22" s="82">
        <f t="shared" si="12"/>
        <v>0.56692385105669241</v>
      </c>
      <c r="R22" s="82">
        <f t="shared" si="13"/>
        <v>0.70043609527004358</v>
      </c>
    </row>
    <row r="25" spans="15:18" ht="32.1" customHeight="1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</sheetData>
  <mergeCells count="13">
    <mergeCell ref="K2:L2"/>
    <mergeCell ref="B2:B3"/>
    <mergeCell ref="F2:F3"/>
    <mergeCell ref="G2:H2"/>
    <mergeCell ref="I2:J2"/>
    <mergeCell ref="M2:N2"/>
    <mergeCell ref="V2:V3"/>
    <mergeCell ref="P2:P3"/>
    <mergeCell ref="Q2:Q3"/>
    <mergeCell ref="R2:R3"/>
    <mergeCell ref="S2:S3"/>
    <mergeCell ref="T2:T3"/>
    <mergeCell ref="U2:U3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TABELLA_CARTACEA_ELETTORI</vt:lpstr>
      <vt:lpstr>Dati Referendum 2026</vt:lpstr>
      <vt:lpstr>TABELLA_CARTACEA_ELETTORI!Area_stampa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Marcello Todeschini</dc:creator>
  <cp:keywords/>
  <dc:description/>
  <cp:lastModifiedBy>Mattia Todeschini</cp:lastModifiedBy>
  <cp:revision/>
  <dcterms:created xsi:type="dcterms:W3CDTF">2022-09-25T10:45:47Z</dcterms:created>
  <dcterms:modified xsi:type="dcterms:W3CDTF">2026-03-25T12:11:04Z</dcterms:modified>
  <cp:category/>
  <cp:contentStatus/>
</cp:coreProperties>
</file>